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8695" windowHeight="12525"/>
  </bookViews>
  <sheets>
    <sheet name="Разин " sheetId="6" r:id="rId1"/>
  </sheets>
  <calcPr calcId="144525"/>
</workbook>
</file>

<file path=xl/calcChain.xml><?xml version="1.0" encoding="utf-8"?>
<calcChain xmlns="http://schemas.openxmlformats.org/spreadsheetml/2006/main">
  <c r="D38" i="6" l="1"/>
  <c r="G38" i="6" s="1"/>
  <c r="D39" i="6"/>
  <c r="F39" i="6" s="1"/>
  <c r="D40" i="6"/>
  <c r="G40" i="6" s="1"/>
  <c r="D41" i="6"/>
  <c r="F41" i="6" s="1"/>
  <c r="D42" i="6"/>
  <c r="F42" i="6" s="1"/>
  <c r="D43" i="6"/>
  <c r="G43" i="6" s="1"/>
  <c r="D44" i="6"/>
  <c r="G44" i="6" s="1"/>
  <c r="D45" i="6"/>
  <c r="G45" i="6" s="1"/>
  <c r="D46" i="6"/>
  <c r="G46" i="6" s="1"/>
  <c r="D47" i="6"/>
  <c r="D48" i="6"/>
  <c r="F48" i="6" s="1"/>
  <c r="D49" i="6"/>
  <c r="G49" i="6" s="1"/>
  <c r="D50" i="6"/>
  <c r="G50" i="6" s="1"/>
  <c r="D51" i="6"/>
  <c r="G51" i="6" s="1"/>
  <c r="D37" i="6"/>
  <c r="E8" i="6"/>
  <c r="G8" i="6" s="1"/>
  <c r="E9" i="6"/>
  <c r="H9" i="6" s="1"/>
  <c r="E10" i="6"/>
  <c r="E11" i="6"/>
  <c r="H11" i="6" s="1"/>
  <c r="E12" i="6"/>
  <c r="H12" i="6" s="1"/>
  <c r="E13" i="6"/>
  <c r="H13" i="6" s="1"/>
  <c r="E14" i="6"/>
  <c r="G14" i="6" s="1"/>
  <c r="E15" i="6"/>
  <c r="G15" i="6" s="1"/>
  <c r="E16" i="6"/>
  <c r="H16" i="6" s="1"/>
  <c r="E17" i="6"/>
  <c r="H17" i="6" s="1"/>
  <c r="E18" i="6"/>
  <c r="E19" i="6"/>
  <c r="H19" i="6" s="1"/>
  <c r="E20" i="6"/>
  <c r="H20" i="6" s="1"/>
  <c r="E21" i="6"/>
  <c r="G21" i="6" s="1"/>
  <c r="E22" i="6"/>
  <c r="E23" i="6"/>
  <c r="H23" i="6" s="1"/>
  <c r="E24" i="6"/>
  <c r="H24" i="6" s="1"/>
  <c r="E25" i="6"/>
  <c r="G25" i="6" s="1"/>
  <c r="E26" i="6"/>
  <c r="H26" i="6" s="1"/>
  <c r="E27" i="6"/>
  <c r="H27" i="6" s="1"/>
  <c r="E28" i="6"/>
  <c r="H28" i="6" s="1"/>
  <c r="E29" i="6"/>
  <c r="H29" i="6" s="1"/>
  <c r="E30" i="6"/>
  <c r="E31" i="6"/>
  <c r="H31" i="6" s="1"/>
  <c r="E33" i="6"/>
  <c r="H33" i="6" s="1"/>
  <c r="E34" i="6"/>
  <c r="E7" i="6"/>
  <c r="E52" i="6"/>
  <c r="E53" i="6" s="1"/>
  <c r="C52" i="6"/>
  <c r="C53" i="6" s="1"/>
  <c r="F47" i="6"/>
  <c r="G47" i="6"/>
  <c r="G39" i="6"/>
  <c r="H34" i="6"/>
  <c r="G34" i="6"/>
  <c r="F32" i="6"/>
  <c r="D32" i="6"/>
  <c r="E32" i="6" s="1"/>
  <c r="G30" i="6"/>
  <c r="H30" i="6"/>
  <c r="G27" i="6"/>
  <c r="H22" i="6"/>
  <c r="G22" i="6"/>
  <c r="H18" i="6"/>
  <c r="G18" i="6"/>
  <c r="H14" i="6"/>
  <c r="G13" i="6"/>
  <c r="H10" i="6"/>
  <c r="H7" i="6"/>
  <c r="G23" i="6" l="1"/>
  <c r="G19" i="6"/>
  <c r="G31" i="6"/>
  <c r="G48" i="6"/>
  <c r="H15" i="6"/>
  <c r="H21" i="6"/>
  <c r="H25" i="6"/>
  <c r="G33" i="6"/>
  <c r="F45" i="6"/>
  <c r="G28" i="6"/>
  <c r="G41" i="6"/>
  <c r="F49" i="6"/>
  <c r="H8" i="6"/>
  <c r="G32" i="6"/>
  <c r="H32" i="6"/>
  <c r="G42" i="6"/>
  <c r="D52" i="6"/>
  <c r="F52" i="6" s="1"/>
  <c r="G17" i="6"/>
  <c r="G7" i="6"/>
  <c r="G10" i="6"/>
  <c r="G16" i="6"/>
  <c r="G20" i="6"/>
  <c r="F37" i="6"/>
  <c r="F40" i="6"/>
  <c r="F46" i="6"/>
  <c r="G37" i="6"/>
  <c r="D53" i="6" l="1"/>
  <c r="F53" i="6" s="1"/>
  <c r="G52" i="6"/>
  <c r="G53" i="6" l="1"/>
</calcChain>
</file>

<file path=xl/sharedStrings.xml><?xml version="1.0" encoding="utf-8"?>
<sst xmlns="http://schemas.openxmlformats.org/spreadsheetml/2006/main" count="77" uniqueCount="73">
  <si>
    <t xml:space="preserve">муниципального района Федоровский район РБ </t>
  </si>
  <si>
    <t>Наименование статей</t>
  </si>
  <si>
    <t>Код статей</t>
  </si>
  <si>
    <t>Отклонения</t>
  </si>
  <si>
    <t>Оплата труда</t>
  </si>
  <si>
    <t>Начис.на зарплату</t>
  </si>
  <si>
    <t>Прочие выплаты</t>
  </si>
  <si>
    <t xml:space="preserve">Услуги связи </t>
  </si>
  <si>
    <t>Текущий ремонт комп</t>
  </si>
  <si>
    <t>225.2</t>
  </si>
  <si>
    <t>Заправка катриджей</t>
  </si>
  <si>
    <t>225.6</t>
  </si>
  <si>
    <t>инф-коммун технол</t>
  </si>
  <si>
    <t>226.7</t>
  </si>
  <si>
    <t>коммун.усл газ</t>
  </si>
  <si>
    <t>223.5</t>
  </si>
  <si>
    <t>коммун.усл э\эн</t>
  </si>
  <si>
    <t>223.6</t>
  </si>
  <si>
    <t>Содержание имущества</t>
  </si>
  <si>
    <t>Прочие услуги</t>
  </si>
  <si>
    <t>ОСАГО</t>
  </si>
  <si>
    <t>Увелич стоим ОС</t>
  </si>
  <si>
    <t>Увел стоим МЗ (бензин)</t>
  </si>
  <si>
    <t>343.2</t>
  </si>
  <si>
    <t>Увелич стоим МЗ</t>
  </si>
  <si>
    <t>Имущ.налоги</t>
  </si>
  <si>
    <t>Выборы</t>
  </si>
  <si>
    <t>0107</t>
  </si>
  <si>
    <t>воинский учет</t>
  </si>
  <si>
    <t>0203</t>
  </si>
  <si>
    <t>Пожарная безопасность</t>
  </si>
  <si>
    <t>0310</t>
  </si>
  <si>
    <t>Другие вопросы</t>
  </si>
  <si>
    <t>0314</t>
  </si>
  <si>
    <t>Дорожный фонд</t>
  </si>
  <si>
    <t>0409</t>
  </si>
  <si>
    <t>0412</t>
  </si>
  <si>
    <t>Благоустройство</t>
  </si>
  <si>
    <t>0503</t>
  </si>
  <si>
    <t>Охрана окруж среды</t>
  </si>
  <si>
    <t>0605</t>
  </si>
  <si>
    <t>Итого</t>
  </si>
  <si>
    <t>в т.ч. Глава</t>
  </si>
  <si>
    <t>Аппарат</t>
  </si>
  <si>
    <t>Вид поступлений</t>
  </si>
  <si>
    <t>Дотации из бюджета</t>
  </si>
  <si>
    <t>Субвенции</t>
  </si>
  <si>
    <t>Межбюд трансф дорож ф</t>
  </si>
  <si>
    <t>Межбюдж трансфер</t>
  </si>
  <si>
    <t>Подоход.налог</t>
  </si>
  <si>
    <t>ЕСХН</t>
  </si>
  <si>
    <t xml:space="preserve">Налог на имущест </t>
  </si>
  <si>
    <t>Зем налог с орг</t>
  </si>
  <si>
    <t>Зем налог с физлиц</t>
  </si>
  <si>
    <t>Госпошлина</t>
  </si>
  <si>
    <t>Дох.от сдачи имущ</t>
  </si>
  <si>
    <t>Итого по налогам</t>
  </si>
  <si>
    <t>Всего</t>
  </si>
  <si>
    <t>коммун.усл ТКО</t>
  </si>
  <si>
    <t>223.8</t>
  </si>
  <si>
    <t>Прочие МБТ</t>
  </si>
  <si>
    <t>по состоянию на 01 июля 2020 года.</t>
  </si>
  <si>
    <t xml:space="preserve">Прочие с физ лиц </t>
  </si>
  <si>
    <t>Прочие с юр лиц</t>
  </si>
  <si>
    <t xml:space="preserve">И с п о л н е н и е </t>
  </si>
  <si>
    <t>Утверждено на 2020г.</t>
  </si>
  <si>
    <t>% исполнения</t>
  </si>
  <si>
    <t xml:space="preserve">Утверждено </t>
  </si>
  <si>
    <t>Исполнено</t>
  </si>
  <si>
    <t xml:space="preserve">Отклонение </t>
  </si>
  <si>
    <t>бюджета Администрация сельского поселения Разинский сельсовет</t>
  </si>
  <si>
    <t xml:space="preserve">Утверждено на 6 месяцев </t>
  </si>
  <si>
    <t xml:space="preserve">Кассовое исполнение за 6 месяцев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</si>
</sst>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name val="Arial Cyr"/>
      <charset val="204"/>
    </font>
    <font>
      <b/>
      <sz val="10"/>
      <name val="Arial Cyr"/>
      <charset val="204"/>
    </font>
    <font>
      <b/>
      <sz val="1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 applyBorder="1"/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164" fontId="0" fillId="0" borderId="3" xfId="0" applyNumberFormat="1" applyBorder="1"/>
    <xf numFmtId="3" fontId="0" fillId="0" borderId="3" xfId="0" applyNumberFormat="1" applyBorder="1"/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4" fontId="0" fillId="0" borderId="0" xfId="0" applyNumberFormat="1" applyAlignme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ill="1" applyBorder="1"/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 vertical="center" wrapText="1"/>
    </xf>
    <xf numFmtId="49" fontId="0" fillId="0" borderId="3" xfId="0" applyNumberFormat="1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3" xfId="0" applyNumberFormat="1" applyFill="1" applyBorder="1"/>
    <xf numFmtId="4" fontId="0" fillId="2" borderId="3" xfId="0" applyNumberFormat="1" applyFill="1" applyBorder="1"/>
    <xf numFmtId="4" fontId="0" fillId="0" borderId="3" xfId="0" applyNumberFormat="1" applyBorder="1"/>
    <xf numFmtId="2" fontId="0" fillId="0" borderId="3" xfId="0" applyNumberFormat="1" applyBorder="1"/>
    <xf numFmtId="4" fontId="0" fillId="0" borderId="3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workbookViewId="0">
      <selection activeCell="L19" sqref="L19"/>
    </sheetView>
  </sheetViews>
  <sheetFormatPr defaultRowHeight="12.75" x14ac:dyDescent="0.2"/>
  <cols>
    <col min="2" max="2" width="13.140625" customWidth="1"/>
    <col min="3" max="3" width="15.5703125" customWidth="1"/>
    <col min="4" max="4" width="12.5703125" customWidth="1"/>
    <col min="5" max="5" width="11.85546875" customWidth="1"/>
    <col min="6" max="6" width="13.140625" customWidth="1"/>
    <col min="7" max="7" width="13.28515625" customWidth="1"/>
    <col min="8" max="8" width="12" customWidth="1"/>
  </cols>
  <sheetData>
    <row r="1" spans="1:14" ht="20.25" x14ac:dyDescent="0.3">
      <c r="A1" s="18" t="s">
        <v>64</v>
      </c>
      <c r="B1" s="18"/>
      <c r="C1" s="18"/>
      <c r="D1" s="18"/>
      <c r="E1" s="18"/>
      <c r="F1" s="18"/>
      <c r="G1" s="18"/>
      <c r="H1" s="18"/>
    </row>
    <row r="2" spans="1:14" x14ac:dyDescent="0.2">
      <c r="A2" s="19" t="s">
        <v>70</v>
      </c>
      <c r="B2" s="19"/>
      <c r="C2" s="19"/>
      <c r="D2" s="19"/>
      <c r="E2" s="19"/>
      <c r="F2" s="19"/>
      <c r="G2" s="19"/>
      <c r="H2" s="19"/>
    </row>
    <row r="3" spans="1:14" x14ac:dyDescent="0.2">
      <c r="A3" s="19" t="s">
        <v>0</v>
      </c>
      <c r="B3" s="19"/>
      <c r="C3" s="19"/>
      <c r="D3" s="19"/>
      <c r="E3" s="19"/>
      <c r="F3" s="19"/>
      <c r="G3" s="19"/>
      <c r="H3" s="19"/>
    </row>
    <row r="4" spans="1:14" x14ac:dyDescent="0.2">
      <c r="A4" s="19" t="s">
        <v>61</v>
      </c>
      <c r="B4" s="19"/>
      <c r="C4" s="19"/>
      <c r="D4" s="19"/>
      <c r="E4" s="19"/>
      <c r="F4" s="19"/>
      <c r="G4" s="19"/>
      <c r="H4" s="19"/>
    </row>
    <row r="5" spans="1:14" x14ac:dyDescent="0.2">
      <c r="A5" s="1"/>
      <c r="B5" s="1"/>
    </row>
    <row r="6" spans="1:14" ht="45.75" customHeight="1" x14ac:dyDescent="0.2">
      <c r="A6" s="16" t="s">
        <v>1</v>
      </c>
      <c r="B6" s="17"/>
      <c r="C6" s="11" t="s">
        <v>2</v>
      </c>
      <c r="D6" s="2" t="s">
        <v>65</v>
      </c>
      <c r="E6" s="2" t="s">
        <v>71</v>
      </c>
      <c r="F6" s="2" t="s">
        <v>72</v>
      </c>
      <c r="G6" s="2" t="s">
        <v>66</v>
      </c>
      <c r="H6" s="2" t="s">
        <v>3</v>
      </c>
      <c r="N6" s="3"/>
    </row>
    <row r="7" spans="1:14" x14ac:dyDescent="0.2">
      <c r="A7" s="4" t="s">
        <v>4</v>
      </c>
      <c r="B7" s="4"/>
      <c r="C7" s="4">
        <v>211</v>
      </c>
      <c r="D7" s="29">
        <v>800700</v>
      </c>
      <c r="E7" s="29">
        <f>SUM(D7/12*6)</f>
        <v>400350</v>
      </c>
      <c r="F7" s="29">
        <v>450101</v>
      </c>
      <c r="G7" s="6">
        <f>F7/E7*100</f>
        <v>112.42687648307729</v>
      </c>
      <c r="H7" s="31">
        <f t="shared" ref="H7:H34" si="0">E7-F7</f>
        <v>-49751</v>
      </c>
    </row>
    <row r="8" spans="1:14" x14ac:dyDescent="0.2">
      <c r="A8" s="4" t="s">
        <v>5</v>
      </c>
      <c r="B8" s="4"/>
      <c r="C8" s="4">
        <v>213</v>
      </c>
      <c r="D8" s="29">
        <v>241900</v>
      </c>
      <c r="E8" s="29">
        <f t="shared" ref="E8:E34" si="1">SUM(D8/12*6)</f>
        <v>120950</v>
      </c>
      <c r="F8" s="29">
        <v>116053</v>
      </c>
      <c r="G8" s="6">
        <f>F8/E8*100</f>
        <v>95.951219512195124</v>
      </c>
      <c r="H8" s="31">
        <f t="shared" si="0"/>
        <v>4897</v>
      </c>
    </row>
    <row r="9" spans="1:14" x14ac:dyDescent="0.2">
      <c r="A9" s="4" t="s">
        <v>6</v>
      </c>
      <c r="B9" s="4"/>
      <c r="C9" s="4">
        <v>212</v>
      </c>
      <c r="D9" s="29">
        <v>0</v>
      </c>
      <c r="E9" s="29">
        <f t="shared" si="1"/>
        <v>0</v>
      </c>
      <c r="F9" s="29">
        <v>0</v>
      </c>
      <c r="G9" s="6">
        <v>0</v>
      </c>
      <c r="H9" s="31">
        <f t="shared" si="0"/>
        <v>0</v>
      </c>
    </row>
    <row r="10" spans="1:14" x14ac:dyDescent="0.2">
      <c r="A10" s="4" t="s">
        <v>7</v>
      </c>
      <c r="B10" s="4"/>
      <c r="C10" s="20">
        <v>221</v>
      </c>
      <c r="D10" s="29">
        <v>38400</v>
      </c>
      <c r="E10" s="29">
        <f t="shared" si="1"/>
        <v>19200</v>
      </c>
      <c r="F10" s="29">
        <v>13855</v>
      </c>
      <c r="G10" s="6">
        <f>F10/E10*100</f>
        <v>72.161458333333329</v>
      </c>
      <c r="H10" s="31">
        <f t="shared" si="0"/>
        <v>5345</v>
      </c>
    </row>
    <row r="11" spans="1:14" x14ac:dyDescent="0.2">
      <c r="A11" s="4" t="s">
        <v>8</v>
      </c>
      <c r="B11" s="4"/>
      <c r="C11" s="5" t="s">
        <v>9</v>
      </c>
      <c r="D11" s="29">
        <v>0</v>
      </c>
      <c r="E11" s="29">
        <f t="shared" si="1"/>
        <v>0</v>
      </c>
      <c r="F11" s="29">
        <v>0</v>
      </c>
      <c r="G11" s="6">
        <v>0</v>
      </c>
      <c r="H11" s="31">
        <f t="shared" si="0"/>
        <v>0</v>
      </c>
    </row>
    <row r="12" spans="1:14" x14ac:dyDescent="0.2">
      <c r="A12" s="4" t="s">
        <v>10</v>
      </c>
      <c r="B12" s="4"/>
      <c r="C12" s="5" t="s">
        <v>11</v>
      </c>
      <c r="D12" s="29">
        <v>3500</v>
      </c>
      <c r="E12" s="29">
        <f t="shared" si="1"/>
        <v>1750</v>
      </c>
      <c r="F12" s="29">
        <v>0</v>
      </c>
      <c r="G12" s="6">
        <v>0</v>
      </c>
      <c r="H12" s="31">
        <f>E12-F12</f>
        <v>1750</v>
      </c>
    </row>
    <row r="13" spans="1:14" x14ac:dyDescent="0.2">
      <c r="A13" s="4" t="s">
        <v>12</v>
      </c>
      <c r="B13" s="4"/>
      <c r="C13" s="5" t="s">
        <v>13</v>
      </c>
      <c r="D13" s="29">
        <v>53300</v>
      </c>
      <c r="E13" s="29">
        <f t="shared" si="1"/>
        <v>26650</v>
      </c>
      <c r="F13" s="29">
        <v>21900</v>
      </c>
      <c r="G13" s="6">
        <f t="shared" ref="G13:G20" si="2">F13/E13*100</f>
        <v>82.176360225140712</v>
      </c>
      <c r="H13" s="31">
        <f t="shared" si="0"/>
        <v>4750</v>
      </c>
    </row>
    <row r="14" spans="1:14" x14ac:dyDescent="0.2">
      <c r="A14" s="4" t="s">
        <v>14</v>
      </c>
      <c r="B14" s="4"/>
      <c r="C14" s="5" t="s">
        <v>15</v>
      </c>
      <c r="D14" s="29">
        <v>33000</v>
      </c>
      <c r="E14" s="29">
        <f t="shared" si="1"/>
        <v>16500</v>
      </c>
      <c r="F14" s="29">
        <v>17380</v>
      </c>
      <c r="G14" s="6">
        <f t="shared" si="2"/>
        <v>105.33333333333333</v>
      </c>
      <c r="H14" s="31">
        <f>E14-F14</f>
        <v>-880</v>
      </c>
    </row>
    <row r="15" spans="1:14" x14ac:dyDescent="0.2">
      <c r="A15" s="4" t="s">
        <v>16</v>
      </c>
      <c r="B15" s="4"/>
      <c r="C15" s="5" t="s">
        <v>17</v>
      </c>
      <c r="D15" s="29">
        <v>9100</v>
      </c>
      <c r="E15" s="29">
        <f t="shared" si="1"/>
        <v>4550</v>
      </c>
      <c r="F15" s="29">
        <v>8796</v>
      </c>
      <c r="G15" s="6">
        <f t="shared" si="2"/>
        <v>193.31868131868134</v>
      </c>
      <c r="H15" s="31">
        <f>E15-F15</f>
        <v>-4246</v>
      </c>
    </row>
    <row r="16" spans="1:14" x14ac:dyDescent="0.2">
      <c r="A16" s="4" t="s">
        <v>58</v>
      </c>
      <c r="B16" s="4"/>
      <c r="C16" s="5" t="s">
        <v>59</v>
      </c>
      <c r="D16" s="29">
        <v>1500</v>
      </c>
      <c r="E16" s="29">
        <f t="shared" si="1"/>
        <v>750</v>
      </c>
      <c r="F16" s="29">
        <v>208</v>
      </c>
      <c r="G16" s="6">
        <f t="shared" si="2"/>
        <v>27.733333333333331</v>
      </c>
      <c r="H16" s="31">
        <f>E16-F16</f>
        <v>542</v>
      </c>
    </row>
    <row r="17" spans="1:8" x14ac:dyDescent="0.2">
      <c r="A17" s="4" t="s">
        <v>18</v>
      </c>
      <c r="B17" s="4"/>
      <c r="C17" s="4">
        <v>225</v>
      </c>
      <c r="D17" s="29">
        <v>30000</v>
      </c>
      <c r="E17" s="29">
        <f t="shared" si="1"/>
        <v>15000</v>
      </c>
      <c r="F17" s="29">
        <v>976</v>
      </c>
      <c r="G17" s="6">
        <f t="shared" si="2"/>
        <v>6.5066666666666659</v>
      </c>
      <c r="H17" s="31">
        <f>E17-F17</f>
        <v>14024</v>
      </c>
    </row>
    <row r="18" spans="1:8" x14ac:dyDescent="0.2">
      <c r="A18" s="4" t="s">
        <v>19</v>
      </c>
      <c r="B18" s="4"/>
      <c r="C18" s="4">
        <v>226</v>
      </c>
      <c r="D18" s="29">
        <v>36000</v>
      </c>
      <c r="E18" s="29">
        <f t="shared" si="1"/>
        <v>18000</v>
      </c>
      <c r="F18" s="29">
        <v>18916</v>
      </c>
      <c r="G18" s="6">
        <f t="shared" si="2"/>
        <v>105.0888888888889</v>
      </c>
      <c r="H18" s="31">
        <f t="shared" si="0"/>
        <v>-916</v>
      </c>
    </row>
    <row r="19" spans="1:8" x14ac:dyDescent="0.2">
      <c r="A19" s="14" t="s">
        <v>20</v>
      </c>
      <c r="B19" s="15"/>
      <c r="C19" s="4">
        <v>227</v>
      </c>
      <c r="D19" s="29">
        <v>6000</v>
      </c>
      <c r="E19" s="29">
        <f t="shared" si="1"/>
        <v>3000</v>
      </c>
      <c r="F19" s="29">
        <v>0</v>
      </c>
      <c r="G19" s="6">
        <f t="shared" si="2"/>
        <v>0</v>
      </c>
      <c r="H19" s="31">
        <f>E19-F19</f>
        <v>3000</v>
      </c>
    </row>
    <row r="20" spans="1:8" x14ac:dyDescent="0.2">
      <c r="A20" s="4" t="s">
        <v>21</v>
      </c>
      <c r="B20" s="4"/>
      <c r="C20" s="21">
        <v>312</v>
      </c>
      <c r="D20" s="29">
        <v>5000</v>
      </c>
      <c r="E20" s="29">
        <f t="shared" si="1"/>
        <v>2500</v>
      </c>
      <c r="F20" s="29">
        <v>5000</v>
      </c>
      <c r="G20" s="6">
        <f t="shared" si="2"/>
        <v>200</v>
      </c>
      <c r="H20" s="31">
        <f t="shared" si="0"/>
        <v>-2500</v>
      </c>
    </row>
    <row r="21" spans="1:8" ht="12" customHeight="1" x14ac:dyDescent="0.2">
      <c r="A21" s="22" t="s">
        <v>22</v>
      </c>
      <c r="B21" s="22"/>
      <c r="C21" s="21" t="s">
        <v>23</v>
      </c>
      <c r="D21" s="29">
        <v>87000</v>
      </c>
      <c r="E21" s="29">
        <f t="shared" si="1"/>
        <v>43500</v>
      </c>
      <c r="F21" s="29">
        <v>47865</v>
      </c>
      <c r="G21" s="6">
        <f>SUM(F21/E21*100)</f>
        <v>110.03448275862068</v>
      </c>
      <c r="H21" s="31">
        <f t="shared" si="0"/>
        <v>-4365</v>
      </c>
    </row>
    <row r="22" spans="1:8" x14ac:dyDescent="0.2">
      <c r="A22" s="4" t="s">
        <v>24</v>
      </c>
      <c r="B22" s="4"/>
      <c r="C22" s="21">
        <v>346</v>
      </c>
      <c r="D22" s="29">
        <v>33400</v>
      </c>
      <c r="E22" s="29">
        <f t="shared" si="1"/>
        <v>16700</v>
      </c>
      <c r="F22" s="29">
        <v>12750</v>
      </c>
      <c r="G22" s="6">
        <f>F22/E22*100</f>
        <v>76.34730538922156</v>
      </c>
      <c r="H22" s="31">
        <f t="shared" si="0"/>
        <v>3950</v>
      </c>
    </row>
    <row r="23" spans="1:8" ht="12" customHeight="1" x14ac:dyDescent="0.2">
      <c r="A23" s="22" t="s">
        <v>25</v>
      </c>
      <c r="B23" s="22"/>
      <c r="C23" s="21">
        <v>291</v>
      </c>
      <c r="D23" s="29">
        <v>9100</v>
      </c>
      <c r="E23" s="29">
        <f t="shared" si="1"/>
        <v>4550</v>
      </c>
      <c r="F23" s="29">
        <v>2328</v>
      </c>
      <c r="G23" s="6">
        <f>SUM(F23/E23*100)</f>
        <v>51.164835164835168</v>
      </c>
      <c r="H23" s="31">
        <f>E23-F23</f>
        <v>2222</v>
      </c>
    </row>
    <row r="24" spans="1:8" x14ac:dyDescent="0.2">
      <c r="A24" s="14" t="s">
        <v>26</v>
      </c>
      <c r="B24" s="15"/>
      <c r="C24" s="23" t="s">
        <v>27</v>
      </c>
      <c r="D24" s="30">
        <v>2200</v>
      </c>
      <c r="E24" s="29">
        <f t="shared" si="1"/>
        <v>1100</v>
      </c>
      <c r="F24" s="30">
        <v>0</v>
      </c>
      <c r="G24" s="6">
        <v>0</v>
      </c>
      <c r="H24" s="31">
        <f>E24-F24</f>
        <v>1100</v>
      </c>
    </row>
    <row r="25" spans="1:8" x14ac:dyDescent="0.2">
      <c r="A25" s="4" t="s">
        <v>28</v>
      </c>
      <c r="B25" s="4"/>
      <c r="C25" s="23" t="s">
        <v>29</v>
      </c>
      <c r="D25" s="30">
        <v>94600</v>
      </c>
      <c r="E25" s="29">
        <f t="shared" si="1"/>
        <v>47300</v>
      </c>
      <c r="F25" s="30">
        <v>39318</v>
      </c>
      <c r="G25" s="6">
        <f>F25/E25*100</f>
        <v>83.124735729386884</v>
      </c>
      <c r="H25" s="31">
        <f t="shared" si="0"/>
        <v>7982</v>
      </c>
    </row>
    <row r="26" spans="1:8" x14ac:dyDescent="0.2">
      <c r="A26" s="24" t="s">
        <v>30</v>
      </c>
      <c r="B26" s="24"/>
      <c r="C26" s="23" t="s">
        <v>31</v>
      </c>
      <c r="D26" s="30">
        <v>0</v>
      </c>
      <c r="E26" s="29">
        <f t="shared" si="1"/>
        <v>0</v>
      </c>
      <c r="F26" s="30">
        <v>0</v>
      </c>
      <c r="G26" s="6">
        <v>0</v>
      </c>
      <c r="H26" s="31">
        <f t="shared" si="0"/>
        <v>0</v>
      </c>
    </row>
    <row r="27" spans="1:8" x14ac:dyDescent="0.2">
      <c r="A27" s="4" t="s">
        <v>32</v>
      </c>
      <c r="B27" s="4"/>
      <c r="C27" s="23" t="s">
        <v>33</v>
      </c>
      <c r="D27" s="29">
        <v>3000</v>
      </c>
      <c r="E27" s="29">
        <f t="shared" si="1"/>
        <v>1500</v>
      </c>
      <c r="F27" s="29">
        <v>0</v>
      </c>
      <c r="G27" s="6">
        <f>SUM(F27/E27*100)</f>
        <v>0</v>
      </c>
      <c r="H27" s="31">
        <f>E27-F27</f>
        <v>1500</v>
      </c>
    </row>
    <row r="28" spans="1:8" x14ac:dyDescent="0.2">
      <c r="A28" s="4" t="s">
        <v>34</v>
      </c>
      <c r="B28" s="4"/>
      <c r="C28" s="23" t="s">
        <v>35</v>
      </c>
      <c r="D28" s="29">
        <v>224000</v>
      </c>
      <c r="E28" s="29">
        <f t="shared" si="1"/>
        <v>112000</v>
      </c>
      <c r="F28" s="29">
        <v>90000</v>
      </c>
      <c r="G28" s="6">
        <f>SUM(F28/E28*100)</f>
        <v>80.357142857142861</v>
      </c>
      <c r="H28" s="31">
        <f>E28-F28</f>
        <v>22000</v>
      </c>
    </row>
    <row r="29" spans="1:8" x14ac:dyDescent="0.2">
      <c r="A29" s="4" t="s">
        <v>32</v>
      </c>
      <c r="B29" s="4"/>
      <c r="C29" s="23" t="s">
        <v>36</v>
      </c>
      <c r="D29" s="29">
        <v>0</v>
      </c>
      <c r="E29" s="29">
        <f t="shared" si="1"/>
        <v>0</v>
      </c>
      <c r="F29" s="29">
        <v>0</v>
      </c>
      <c r="G29" s="6">
        <v>0</v>
      </c>
      <c r="H29" s="31">
        <f>E29-F29</f>
        <v>0</v>
      </c>
    </row>
    <row r="30" spans="1:8" x14ac:dyDescent="0.2">
      <c r="A30" s="4" t="s">
        <v>37</v>
      </c>
      <c r="B30" s="4"/>
      <c r="C30" s="23" t="s">
        <v>38</v>
      </c>
      <c r="D30" s="29">
        <v>2893556</v>
      </c>
      <c r="E30" s="29">
        <f t="shared" si="1"/>
        <v>1446778</v>
      </c>
      <c r="F30" s="29">
        <v>136244</v>
      </c>
      <c r="G30" s="6">
        <f>SUM(F30/E30*100)</f>
        <v>9.4170632951288997</v>
      </c>
      <c r="H30" s="31">
        <f t="shared" si="0"/>
        <v>1310534</v>
      </c>
    </row>
    <row r="31" spans="1:8" x14ac:dyDescent="0.2">
      <c r="A31" s="4" t="s">
        <v>39</v>
      </c>
      <c r="B31" s="4"/>
      <c r="C31" s="23" t="s">
        <v>40</v>
      </c>
      <c r="D31" s="29">
        <v>212000</v>
      </c>
      <c r="E31" s="29">
        <f t="shared" si="1"/>
        <v>106000</v>
      </c>
      <c r="F31" s="29">
        <v>0</v>
      </c>
      <c r="G31" s="6">
        <f>SUM(F31/E31*100)</f>
        <v>0</v>
      </c>
      <c r="H31" s="31">
        <f>E31-F31</f>
        <v>106000</v>
      </c>
    </row>
    <row r="32" spans="1:8" ht="12.75" customHeight="1" x14ac:dyDescent="0.2">
      <c r="A32" s="16" t="s">
        <v>41</v>
      </c>
      <c r="B32" s="17"/>
      <c r="C32" s="4"/>
      <c r="D32" s="30">
        <f>SUM(D7:D31)</f>
        <v>4817256</v>
      </c>
      <c r="E32" s="29">
        <f t="shared" si="1"/>
        <v>2408628</v>
      </c>
      <c r="F32" s="30">
        <f>SUM(F7:F31)</f>
        <v>981690</v>
      </c>
      <c r="G32" s="6">
        <f>F32/E32*100</f>
        <v>40.757227766180584</v>
      </c>
      <c r="H32" s="31">
        <f t="shared" si="0"/>
        <v>1426938</v>
      </c>
    </row>
    <row r="33" spans="1:8" x14ac:dyDescent="0.2">
      <c r="A33" s="10" t="s">
        <v>42</v>
      </c>
      <c r="B33" s="10"/>
      <c r="C33" s="4"/>
      <c r="D33" s="30">
        <v>647000</v>
      </c>
      <c r="E33" s="29">
        <f t="shared" si="1"/>
        <v>323500</v>
      </c>
      <c r="F33" s="30">
        <v>367148</v>
      </c>
      <c r="G33" s="6">
        <f>F33/E33*100</f>
        <v>113.49242658423493</v>
      </c>
      <c r="H33" s="31">
        <f t="shared" si="0"/>
        <v>-43648</v>
      </c>
    </row>
    <row r="34" spans="1:8" x14ac:dyDescent="0.2">
      <c r="A34" s="25" t="s">
        <v>43</v>
      </c>
      <c r="B34" s="25"/>
      <c r="C34" s="4"/>
      <c r="D34" s="30">
        <v>740900</v>
      </c>
      <c r="E34" s="29">
        <f t="shared" si="1"/>
        <v>370450</v>
      </c>
      <c r="F34" s="30">
        <v>348978</v>
      </c>
      <c r="G34" s="6">
        <f>F34/E34*100</f>
        <v>94.203806181670942</v>
      </c>
      <c r="H34" s="31">
        <f t="shared" si="0"/>
        <v>21472</v>
      </c>
    </row>
    <row r="36" spans="1:8" ht="27" customHeight="1" x14ac:dyDescent="0.2">
      <c r="A36" s="16" t="s">
        <v>44</v>
      </c>
      <c r="B36" s="17"/>
      <c r="C36" s="2" t="s">
        <v>65</v>
      </c>
      <c r="D36" s="2" t="s">
        <v>67</v>
      </c>
      <c r="E36" s="2" t="s">
        <v>68</v>
      </c>
      <c r="F36" s="2" t="s">
        <v>66</v>
      </c>
      <c r="G36" s="2" t="s">
        <v>69</v>
      </c>
      <c r="H36" s="2"/>
    </row>
    <row r="37" spans="1:8" ht="12.75" customHeight="1" x14ac:dyDescent="0.2">
      <c r="A37" s="10" t="s">
        <v>45</v>
      </c>
      <c r="B37" s="10"/>
      <c r="C37" s="30">
        <v>1281800</v>
      </c>
      <c r="D37" s="30">
        <f>SUM(C37/12*6)</f>
        <v>640900</v>
      </c>
      <c r="E37" s="30">
        <v>640900</v>
      </c>
      <c r="F37" s="7">
        <f t="shared" ref="F37:F42" si="3">SUM(E37/D37*100)</f>
        <v>100</v>
      </c>
      <c r="G37" s="32">
        <f>E37-D37</f>
        <v>0</v>
      </c>
      <c r="H37" s="9"/>
    </row>
    <row r="38" spans="1:8" ht="12.75" customHeight="1" x14ac:dyDescent="0.2">
      <c r="A38" s="25" t="s">
        <v>60</v>
      </c>
      <c r="B38" s="25"/>
      <c r="C38" s="30">
        <v>942078</v>
      </c>
      <c r="D38" s="30">
        <f t="shared" ref="D38:D51" si="4">SUM(C38/12*6)</f>
        <v>471039</v>
      </c>
      <c r="E38" s="30">
        <v>0</v>
      </c>
      <c r="F38" s="7">
        <v>0</v>
      </c>
      <c r="G38" s="32">
        <f>SUM(E38-D38)</f>
        <v>-471039</v>
      </c>
      <c r="H38" s="9"/>
    </row>
    <row r="39" spans="1:8" ht="12.75" customHeight="1" x14ac:dyDescent="0.2">
      <c r="A39" s="25" t="s">
        <v>46</v>
      </c>
      <c r="B39" s="25"/>
      <c r="C39" s="30">
        <v>94600</v>
      </c>
      <c r="D39" s="30">
        <f t="shared" si="4"/>
        <v>47300</v>
      </c>
      <c r="E39" s="30">
        <v>47300</v>
      </c>
      <c r="F39" s="7">
        <f t="shared" si="3"/>
        <v>100</v>
      </c>
      <c r="G39" s="32">
        <f t="shared" ref="G39:G53" si="5">SUM(E39-D39)</f>
        <v>0</v>
      </c>
      <c r="H39" s="9"/>
    </row>
    <row r="40" spans="1:8" ht="12.75" customHeight="1" x14ac:dyDescent="0.2">
      <c r="A40" s="25" t="s">
        <v>47</v>
      </c>
      <c r="B40" s="25"/>
      <c r="C40" s="30">
        <v>224000</v>
      </c>
      <c r="D40" s="30">
        <f t="shared" si="4"/>
        <v>112000</v>
      </c>
      <c r="E40" s="30">
        <v>170000</v>
      </c>
      <c r="F40" s="7">
        <f t="shared" si="3"/>
        <v>151.78571428571428</v>
      </c>
      <c r="G40" s="32">
        <f>SUM(E40-D40)</f>
        <v>58000</v>
      </c>
      <c r="H40" s="9"/>
    </row>
    <row r="41" spans="1:8" ht="12.75" customHeight="1" x14ac:dyDescent="0.2">
      <c r="A41" s="25" t="s">
        <v>48</v>
      </c>
      <c r="B41" s="25"/>
      <c r="C41" s="30">
        <v>700000</v>
      </c>
      <c r="D41" s="30">
        <f t="shared" si="4"/>
        <v>350000</v>
      </c>
      <c r="E41" s="30">
        <v>350000</v>
      </c>
      <c r="F41" s="7">
        <f t="shared" si="3"/>
        <v>100</v>
      </c>
      <c r="G41" s="32">
        <f t="shared" si="5"/>
        <v>0</v>
      </c>
      <c r="H41" s="9"/>
    </row>
    <row r="42" spans="1:8" ht="12.75" customHeight="1" x14ac:dyDescent="0.2">
      <c r="A42" s="25" t="s">
        <v>60</v>
      </c>
      <c r="B42" s="25"/>
      <c r="C42" s="30">
        <v>1105836</v>
      </c>
      <c r="D42" s="30">
        <f t="shared" si="4"/>
        <v>552918</v>
      </c>
      <c r="E42" s="30">
        <v>0</v>
      </c>
      <c r="F42" s="7">
        <f t="shared" si="3"/>
        <v>0</v>
      </c>
      <c r="G42" s="32">
        <f>SUM(E42-D42)</f>
        <v>-552918</v>
      </c>
      <c r="H42" s="9"/>
    </row>
    <row r="43" spans="1:8" ht="12.75" customHeight="1" x14ac:dyDescent="0.2">
      <c r="A43" s="25" t="s">
        <v>62</v>
      </c>
      <c r="B43" s="25"/>
      <c r="C43" s="30">
        <v>100000</v>
      </c>
      <c r="D43" s="30">
        <f t="shared" si="4"/>
        <v>50000</v>
      </c>
      <c r="E43" s="30">
        <v>0</v>
      </c>
      <c r="F43" s="7">
        <v>0</v>
      </c>
      <c r="G43" s="32">
        <f>SUM(E43-D43)</f>
        <v>-50000</v>
      </c>
      <c r="H43" s="9"/>
    </row>
    <row r="44" spans="1:8" ht="12.75" customHeight="1" x14ac:dyDescent="0.2">
      <c r="A44" s="25" t="s">
        <v>63</v>
      </c>
      <c r="B44" s="25"/>
      <c r="C44" s="30">
        <v>120642</v>
      </c>
      <c r="D44" s="30">
        <f t="shared" si="4"/>
        <v>60321</v>
      </c>
      <c r="E44" s="30">
        <v>0</v>
      </c>
      <c r="F44" s="7">
        <v>0</v>
      </c>
      <c r="G44" s="32">
        <f>SUM(E44-D44)</f>
        <v>-60321</v>
      </c>
      <c r="H44" s="9"/>
    </row>
    <row r="45" spans="1:8" x14ac:dyDescent="0.2">
      <c r="A45" s="10" t="s">
        <v>49</v>
      </c>
      <c r="B45" s="10"/>
      <c r="C45" s="30">
        <v>12700</v>
      </c>
      <c r="D45" s="30">
        <f t="shared" si="4"/>
        <v>6350</v>
      </c>
      <c r="E45" s="30">
        <v>7129</v>
      </c>
      <c r="F45" s="7">
        <f>E45/D45*100</f>
        <v>112.26771653543308</v>
      </c>
      <c r="G45" s="32">
        <f t="shared" si="5"/>
        <v>779</v>
      </c>
      <c r="H45" s="8"/>
    </row>
    <row r="46" spans="1:8" ht="12.75" customHeight="1" x14ac:dyDescent="0.2">
      <c r="A46" s="25" t="s">
        <v>50</v>
      </c>
      <c r="B46" s="25"/>
      <c r="C46" s="30">
        <v>10000</v>
      </c>
      <c r="D46" s="30">
        <f t="shared" si="4"/>
        <v>5000</v>
      </c>
      <c r="E46" s="30">
        <v>95405</v>
      </c>
      <c r="F46" s="7">
        <f>E46/D46*100</f>
        <v>1908.1</v>
      </c>
      <c r="G46" s="32">
        <f t="shared" si="5"/>
        <v>90405</v>
      </c>
      <c r="H46" s="8"/>
    </row>
    <row r="47" spans="1:8" ht="12.75" customHeight="1" x14ac:dyDescent="0.2">
      <c r="A47" s="25" t="s">
        <v>51</v>
      </c>
      <c r="B47" s="25"/>
      <c r="C47" s="30">
        <v>49200</v>
      </c>
      <c r="D47" s="30">
        <f t="shared" si="4"/>
        <v>24600</v>
      </c>
      <c r="E47" s="30">
        <v>1292</v>
      </c>
      <c r="F47" s="7">
        <f>E47/D47*100</f>
        <v>5.2520325203252032</v>
      </c>
      <c r="G47" s="32">
        <f t="shared" si="5"/>
        <v>-23308</v>
      </c>
      <c r="H47" s="8"/>
    </row>
    <row r="48" spans="1:8" x14ac:dyDescent="0.2">
      <c r="A48" s="25" t="s">
        <v>52</v>
      </c>
      <c r="B48" s="25"/>
      <c r="C48" s="30">
        <v>8400</v>
      </c>
      <c r="D48" s="30">
        <f t="shared" si="4"/>
        <v>4200</v>
      </c>
      <c r="E48" s="30">
        <v>5010</v>
      </c>
      <c r="F48" s="7">
        <f>SUM(E48/D48*100)</f>
        <v>119.28571428571428</v>
      </c>
      <c r="G48" s="32">
        <f t="shared" si="5"/>
        <v>810</v>
      </c>
      <c r="H48" s="8"/>
    </row>
    <row r="49" spans="1:8" ht="12.75" customHeight="1" x14ac:dyDescent="0.2">
      <c r="A49" s="25" t="s">
        <v>53</v>
      </c>
      <c r="B49" s="25"/>
      <c r="C49" s="30">
        <v>156600</v>
      </c>
      <c r="D49" s="30">
        <f t="shared" si="4"/>
        <v>78300</v>
      </c>
      <c r="E49" s="30">
        <v>10675</v>
      </c>
      <c r="F49" s="7">
        <f>SUM(E49/D49*100)</f>
        <v>13.63346104725415</v>
      </c>
      <c r="G49" s="32">
        <f t="shared" si="5"/>
        <v>-67625</v>
      </c>
      <c r="H49" s="8"/>
    </row>
    <row r="50" spans="1:8" ht="12.75" customHeight="1" x14ac:dyDescent="0.2">
      <c r="A50" s="25" t="s">
        <v>54</v>
      </c>
      <c r="B50" s="25"/>
      <c r="C50" s="30">
        <v>3000</v>
      </c>
      <c r="D50" s="30">
        <f t="shared" si="4"/>
        <v>1500</v>
      </c>
      <c r="E50" s="30">
        <v>0</v>
      </c>
      <c r="F50" s="7">
        <v>0</v>
      </c>
      <c r="G50" s="32">
        <f t="shared" si="5"/>
        <v>-1500</v>
      </c>
      <c r="H50" s="8"/>
    </row>
    <row r="51" spans="1:8" ht="12.75" customHeight="1" x14ac:dyDescent="0.2">
      <c r="A51" s="25" t="s">
        <v>55</v>
      </c>
      <c r="B51" s="25"/>
      <c r="C51" s="30">
        <v>0</v>
      </c>
      <c r="D51" s="30">
        <f t="shared" si="4"/>
        <v>0</v>
      </c>
      <c r="E51" s="30">
        <v>0</v>
      </c>
      <c r="F51" s="7">
        <v>0</v>
      </c>
      <c r="G51" s="32">
        <f t="shared" si="5"/>
        <v>0</v>
      </c>
      <c r="H51" s="8"/>
    </row>
    <row r="52" spans="1:8" x14ac:dyDescent="0.2">
      <c r="A52" s="25" t="s">
        <v>56</v>
      </c>
      <c r="B52" s="25"/>
      <c r="C52" s="30">
        <f>SUM(C45:C51)</f>
        <v>239900</v>
      </c>
      <c r="D52" s="30">
        <f>SUM(D45:D51)</f>
        <v>119950</v>
      </c>
      <c r="E52" s="30">
        <f>SUM(E45:E51)</f>
        <v>119511</v>
      </c>
      <c r="F52" s="28">
        <f>SUM(E52/D52*100)</f>
        <v>99.634014172571909</v>
      </c>
      <c r="G52" s="32">
        <f t="shared" si="5"/>
        <v>-439</v>
      </c>
      <c r="H52" s="8"/>
    </row>
    <row r="53" spans="1:8" x14ac:dyDescent="0.2">
      <c r="A53" s="26" t="s">
        <v>57</v>
      </c>
      <c r="B53" s="27"/>
      <c r="C53" s="30">
        <f>SUM(C37,C52,C39,C40,C41,C42,C38,C44,C43)</f>
        <v>4808856</v>
      </c>
      <c r="D53" s="30">
        <f>SUM(D37+D38+D39+D40+D41+D52+D42+D43+D44)</f>
        <v>2404428</v>
      </c>
      <c r="E53" s="30">
        <f>SUM(E37+E38+E39+E40+E41+E52+E42+E43+E44)</f>
        <v>1327711</v>
      </c>
      <c r="F53" s="7">
        <f>E53/D53*100</f>
        <v>55.219411851800096</v>
      </c>
      <c r="G53" s="32">
        <f t="shared" si="5"/>
        <v>-1076717</v>
      </c>
      <c r="H53" s="8"/>
    </row>
    <row r="55" spans="1:8" ht="12.75" customHeight="1" x14ac:dyDescent="0.2">
      <c r="C55" s="12"/>
    </row>
    <row r="56" spans="1:8" x14ac:dyDescent="0.2">
      <c r="C56" s="13"/>
    </row>
    <row r="57" spans="1:8" x14ac:dyDescent="0.2">
      <c r="C57" s="13"/>
    </row>
    <row r="58" spans="1:8" x14ac:dyDescent="0.2">
      <c r="C58" s="13"/>
    </row>
    <row r="59" spans="1:8" x14ac:dyDescent="0.2">
      <c r="C59" s="13"/>
    </row>
  </sheetData>
  <mergeCells count="28">
    <mergeCell ref="A53:B53"/>
    <mergeCell ref="A1:H1"/>
    <mergeCell ref="A2:H2"/>
    <mergeCell ref="A3:H3"/>
    <mergeCell ref="A4:H4"/>
    <mergeCell ref="A19:B19"/>
    <mergeCell ref="A40:B40"/>
    <mergeCell ref="A6:B6"/>
    <mergeCell ref="A21:B21"/>
    <mergeCell ref="A23:B23"/>
    <mergeCell ref="A26:B26"/>
    <mergeCell ref="A34:B34"/>
    <mergeCell ref="A36:B36"/>
    <mergeCell ref="A38:B38"/>
    <mergeCell ref="A39:B39"/>
    <mergeCell ref="A24:B24"/>
    <mergeCell ref="A32:B32"/>
    <mergeCell ref="A49:B49"/>
    <mergeCell ref="A50:B50"/>
    <mergeCell ref="A51:B51"/>
    <mergeCell ref="A52:B52"/>
    <mergeCell ref="A41:B41"/>
    <mergeCell ref="A42:B42"/>
    <mergeCell ref="A43:B43"/>
    <mergeCell ref="A44:B44"/>
    <mergeCell ref="A47:B47"/>
    <mergeCell ref="A48:B48"/>
    <mergeCell ref="A46:B46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Разин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XTreme.ws</cp:lastModifiedBy>
  <cp:lastPrinted>2019-08-05T10:40:35Z</cp:lastPrinted>
  <dcterms:created xsi:type="dcterms:W3CDTF">2019-03-07T05:27:09Z</dcterms:created>
  <dcterms:modified xsi:type="dcterms:W3CDTF">2020-08-13T04:45:07Z</dcterms:modified>
</cp:coreProperties>
</file>